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D9" i="1"/>
  <c r="C9"/>
  <c r="D23" i="2"/>
  <c r="D4" s="1"/>
  <c r="C23"/>
  <c r="C10"/>
  <c r="D13"/>
  <c r="C13"/>
  <c r="D15"/>
  <c r="C15"/>
  <c r="D18"/>
  <c r="C18"/>
  <c r="D21"/>
  <c r="C21"/>
  <c r="D5"/>
  <c r="C5"/>
  <c r="C4" s="1"/>
  <c r="D11"/>
  <c r="C11"/>
  <c r="G5" i="3" l="1"/>
  <c r="H5"/>
  <c r="C7" l="1"/>
  <c r="C8"/>
  <c r="C5"/>
  <c r="D7"/>
  <c r="D8"/>
  <c r="D5"/>
</calcChain>
</file>

<file path=xl/sharedStrings.xml><?xml version="1.0" encoding="utf-8"?>
<sst xmlns="http://schemas.openxmlformats.org/spreadsheetml/2006/main" count="99" uniqueCount="83">
  <si>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</si>
  <si>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</si>
  <si>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</si>
  <si>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</si>
  <si>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</si>
  <si>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</si>
  <si>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</si>
  <si>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</si>
  <si>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</si>
  <si>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</si>
  <si>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</si>
  <si>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</si>
  <si>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</si>
  <si>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</si>
  <si>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</si>
  <si>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</si>
  <si>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</si>
  <si>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</si>
  <si>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</si>
  <si>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</si>
  <si>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</si>
  <si>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</si>
  <si>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</si>
  <si>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</si>
  <si>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</si>
  <si>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</si>
  <si>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</si>
  <si>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</si>
  <si>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</si>
  <si>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</si>
  <si>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</si>
  <si>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</si>
  <si>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</si>
  <si>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</si>
  <si>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</si>
  <si>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</si>
  <si>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</si>
  <si>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</si>
  <si>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</si>
  <si>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</si>
  <si>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</si>
  <si>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</si>
  <si>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</si>
  <si>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</si>
  <si>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</si>
  <si>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</si>
  <si>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</si>
  <si>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</si>
  <si>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</si>
  <si>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</si>
  <si>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</si>
  <si>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</si>
  <si>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</si>
  <si>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</si>
  <si>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</si>
  <si>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</si>
  <si>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</si>
  <si>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</si>
  <si>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</si>
  <si>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</si>
  <si>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</si>
  <si>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</si>
  <si>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</si>
  <si>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</si>
  <si>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</si>
  <si>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</si>
  <si>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</si>
  <si>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</si>
  <si>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</si>
  <si>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</si>
  <si>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000 114 00000 00 0000 000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</si>
  <si>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</si>
  <si>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</si>
  <si>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</si>
  <si>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</si>
  <si>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 xml:space="preserve"> Утв.бюджетные назначения 2021 год</t>
  </si>
  <si>
    <t xml:space="preserve"> Утв. бюджетные назначения 2021год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</si>
  <si>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июля   2021 год</t>
  </si>
  <si>
    <t>Социальное обеспечение населения</t>
  </si>
  <si>
    <t>000 1003 0000000 000 000</t>
  </si>
  <si>
    <t>ДОХОДЫ ОТ ОКАЗАНИЯ ПЛАТНЫХ УСЛУГ И КОМПЕНСАЦИИ ЗАТРАТ ГОСУДАРСТВА</t>
  </si>
  <si>
    <t>Субсидии бюджетам сельских поселений на обеспечение комплексного развития сельских территорий</t>
  </si>
  <si>
    <t>000 202 00000 00 0000 000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</si>
</sst>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19" fillId="24" borderId="0" xfId="0" applyNumberFormat="1" applyFont="1" applyFill="1"/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2" xfId="0" applyNumberFormat="1" applyFont="1" applyFill="1" applyBorder="1" applyAlignment="1">
      <alignment horizontal="left" vertical="center" wrapTex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0" borderId="30" xfId="0" applyNumberFormat="1" applyFont="1" applyBorder="1" applyAlignment="1" applyProtection="1">
      <alignment horizontal="right" vertical="center" wrapText="1"/>
    </xf>
    <xf numFmtId="49" fontId="19" fillId="24" borderId="31" xfId="0" applyNumberFormat="1" applyFont="1" applyFill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 vertical="center"/>
    </xf>
    <xf numFmtId="49" fontId="19" fillId="24" borderId="36" xfId="0" applyNumberFormat="1" applyFont="1" applyFill="1" applyBorder="1" applyAlignment="1">
      <alignment horizontal="center" vertical="center"/>
    </xf>
    <xf numFmtId="0" fontId="20" fillId="24" borderId="31" xfId="0" applyNumberFormat="1" applyFont="1" applyFill="1" applyBorder="1" applyAlignment="1">
      <alignment horizontal="left" vertical="top" wrapText="1" shrinkToFit="1"/>
    </xf>
    <xf numFmtId="49" fontId="20" fillId="24" borderId="33" xfId="0" applyNumberFormat="1" applyFont="1" applyFill="1" applyBorder="1" applyAlignment="1">
      <alignment horizontal="center" wrapText="1" shrinkToFit="1"/>
    </xf>
    <xf numFmtId="4" fontId="20" fillId="24" borderId="33" xfId="0" applyNumberFormat="1" applyFont="1" applyFill="1" applyBorder="1" applyAlignment="1">
      <alignment horizontal="right" wrapText="1" shrinkToFit="1"/>
    </xf>
    <xf numFmtId="4" fontId="20" fillId="24" borderId="34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14" xfId="0" applyNumberFormat="1" applyFont="1" applyFill="1" applyBorder="1" applyAlignment="1">
      <alignment horizontal="center" wrapText="1" shrinkToFit="1"/>
    </xf>
    <xf numFmtId="4" fontId="19" fillId="0" borderId="35" xfId="0" applyNumberFormat="1" applyFont="1" applyBorder="1" applyAlignment="1" applyProtection="1">
      <alignment horizontal="right" vertical="center" wrapText="1"/>
    </xf>
    <xf numFmtId="4" fontId="20" fillId="24" borderId="15" xfId="0" applyNumberFormat="1" applyFont="1" applyFill="1" applyBorder="1" applyAlignment="1">
      <alignment horizontal="right" wrapText="1" shrinkToFit="1"/>
    </xf>
    <xf numFmtId="49" fontId="19" fillId="24" borderId="19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7" xfId="0" applyNumberFormat="1" applyFont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right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8" xfId="0" applyNumberFormat="1" applyFont="1" applyBorder="1" applyAlignment="1">
      <alignment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1" xfId="0" applyNumberFormat="1" applyFont="1" applyBorder="1" applyAlignment="1">
      <alignment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4" fontId="20" fillId="0" borderId="43" xfId="0" applyNumberFormat="1" applyFont="1" applyFill="1" applyBorder="1" applyAlignment="1">
      <alignment horizontal="right" vertical="center" wrapText="1"/>
    </xf>
    <xf numFmtId="4" fontId="20" fillId="0" borderId="39" xfId="0" applyNumberFormat="1" applyFont="1" applyFill="1" applyBorder="1" applyAlignment="1">
      <alignment horizontal="right" vertical="center" wrapText="1"/>
    </xf>
    <xf numFmtId="49" fontId="19" fillId="0" borderId="38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" fontId="19" fillId="0" borderId="43" xfId="0" applyNumberFormat="1" applyFont="1" applyFill="1" applyBorder="1" applyAlignment="1">
      <alignment horizontal="right" vertical="center" wrapText="1"/>
    </xf>
    <xf numFmtId="4" fontId="19" fillId="0" borderId="39" xfId="0" applyNumberFormat="1" applyFont="1" applyFill="1" applyBorder="1" applyAlignment="1">
      <alignment horizontal="right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0" fontId="19" fillId="24" borderId="31" xfId="0" applyNumberFormat="1" applyFont="1" applyFill="1" applyBorder="1" applyAlignment="1">
      <alignment horizontal="left" vertical="top" wrapText="1" shrinkToFit="1"/>
    </xf>
    <xf numFmtId="49" fontId="19" fillId="24" borderId="33" xfId="0" applyNumberFormat="1" applyFont="1" applyFill="1" applyBorder="1" applyAlignment="1">
      <alignment horizontal="center" wrapText="1" shrinkToFit="1"/>
    </xf>
    <xf numFmtId="0" fontId="19" fillId="24" borderId="46" xfId="0" applyNumberFormat="1" applyFont="1" applyFill="1" applyBorder="1" applyAlignment="1">
      <alignment horizontal="left" vertical="top" wrapText="1" shrinkToFit="1"/>
    </xf>
    <xf numFmtId="49" fontId="19" fillId="24" borderId="47" xfId="0" applyNumberFormat="1" applyFont="1" applyFill="1" applyBorder="1" applyAlignment="1">
      <alignment horizontal="center" wrapText="1" shrinkToFit="1"/>
    </xf>
    <xf numFmtId="49" fontId="20" fillId="24" borderId="31" xfId="0" applyNumberFormat="1" applyFont="1" applyFill="1" applyBorder="1" applyAlignment="1">
      <alignment horizontal="left" vertical="top"/>
    </xf>
    <xf numFmtId="49" fontId="20" fillId="24" borderId="15" xfId="0" applyNumberFormat="1" applyFont="1" applyFill="1" applyBorder="1" applyAlignment="1">
      <alignment horizontal="center" vertical="center"/>
    </xf>
    <xf numFmtId="4" fontId="20" fillId="24" borderId="15" xfId="0" applyNumberFormat="1" applyFont="1" applyFill="1" applyBorder="1" applyAlignment="1">
      <alignment horizontal="right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24" borderId="48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Border="1" applyAlignment="1" applyProtection="1">
      <alignment horizontal="right" vertical="center" wrapText="1"/>
    </xf>
    <xf numFmtId="4" fontId="19" fillId="0" borderId="36" xfId="0" applyNumberFormat="1" applyFont="1" applyBorder="1" applyAlignment="1" applyProtection="1">
      <alignment horizontal="right" vertical="center" wrapText="1"/>
    </xf>
    <xf numFmtId="4" fontId="19" fillId="24" borderId="12" xfId="0" applyNumberFormat="1" applyFont="1" applyFill="1" applyBorder="1" applyAlignment="1" applyProtection="1">
      <alignment horizontal="right" vertical="center" wrapText="1"/>
    </xf>
    <xf numFmtId="4" fontId="19" fillId="24" borderId="13" xfId="0" applyNumberFormat="1" applyFont="1" applyFill="1" applyBorder="1" applyAlignment="1" applyProtection="1">
      <alignment horizontal="right" vertical="center" wrapText="1"/>
    </xf>
    <xf numFmtId="4" fontId="19" fillId="24" borderId="30" xfId="0" applyNumberFormat="1" applyFont="1" applyFill="1" applyBorder="1" applyAlignment="1" applyProtection="1">
      <alignment horizontal="right" vertical="center" wrapText="1"/>
    </xf>
    <xf numFmtId="4" fontId="19" fillId="24" borderId="28" xfId="0" applyNumberFormat="1" applyFont="1" applyFill="1" applyBorder="1" applyAlignment="1" applyProtection="1">
      <alignment horizontal="right" vertical="center" wrapText="1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9" fillId="24" borderId="50" xfId="0" applyNumberFormat="1" applyFont="1" applyFill="1" applyBorder="1" applyAlignment="1">
      <alignment horizontal="left" vertical="top" wrapText="1" shrinkToFit="1"/>
    </xf>
    <xf numFmtId="49" fontId="19" fillId="24" borderId="51" xfId="0" applyNumberFormat="1" applyFont="1" applyFill="1" applyBorder="1" applyAlignment="1">
      <alignment horizontal="center" wrapText="1" shrinkToFit="1"/>
    </xf>
    <xf numFmtId="4" fontId="19" fillId="0" borderId="52" xfId="0" applyNumberFormat="1" applyFont="1" applyBorder="1" applyAlignment="1" applyProtection="1">
      <alignment horizontal="right" vertical="center" wrapText="1"/>
    </xf>
    <xf numFmtId="49" fontId="19" fillId="24" borderId="47" xfId="0" applyNumberFormat="1" applyFont="1" applyFill="1" applyBorder="1" applyAlignment="1">
      <alignment horizontal="center" vertical="center" wrapText="1" shrinkToFit="1"/>
    </xf>
    <xf numFmtId="0" fontId="20" fillId="24" borderId="31" xfId="0" applyNumberFormat="1" applyFont="1" applyFill="1" applyBorder="1" applyAlignment="1">
      <alignment horizontal="left" vertical="center" wrapText="1" indent="1" shrinkToFit="1"/>
    </xf>
    <xf numFmtId="49" fontId="20" fillId="24" borderId="33" xfId="0" applyNumberFormat="1" applyFont="1" applyFill="1" applyBorder="1" applyAlignment="1">
      <alignment horizontal="center" vertical="center" wrapText="1" shrinkToFit="1"/>
    </xf>
    <xf numFmtId="0" fontId="19" fillId="24" borderId="53" xfId="0" applyNumberFormat="1" applyFont="1" applyFill="1" applyBorder="1" applyAlignment="1">
      <alignment horizontal="left" vertical="center" wrapText="1" indent="1" shrinkToFit="1"/>
    </xf>
    <xf numFmtId="49" fontId="19" fillId="24" borderId="54" xfId="0" applyNumberFormat="1" applyFont="1" applyFill="1" applyBorder="1" applyAlignment="1">
      <alignment horizontal="center" vertical="center" wrapText="1" shrinkToFit="1"/>
    </xf>
    <xf numFmtId="4" fontId="19" fillId="24" borderId="54" xfId="0" applyNumberFormat="1" applyFont="1" applyFill="1" applyBorder="1" applyAlignment="1">
      <alignment horizontal="right" wrapText="1" shrinkToFit="1"/>
    </xf>
    <xf numFmtId="4" fontId="19" fillId="24" borderId="55" xfId="0" applyNumberFormat="1" applyFont="1" applyFill="1" applyBorder="1" applyAlignment="1">
      <alignment horizontal="right" wrapText="1" shrinkToFit="1"/>
    </xf>
    <xf numFmtId="49" fontId="19" fillId="24" borderId="33" xfId="0" applyNumberFormat="1" applyFont="1" applyFill="1" applyBorder="1" applyAlignment="1">
      <alignment horizontal="center" vertical="center" wrapText="1" shrinkToFit="1"/>
    </xf>
    <xf numFmtId="4" fontId="20" fillId="24" borderId="57" xfId="0" applyNumberFormat="1" applyFont="1" applyFill="1" applyBorder="1" applyAlignment="1">
      <alignment horizontal="right" wrapText="1" shrinkToFit="1"/>
    </xf>
    <xf numFmtId="49" fontId="20" fillId="0" borderId="56" xfId="0" applyNumberFormat="1" applyFont="1" applyBorder="1" applyAlignment="1" applyProtection="1">
      <alignment horizontal="left" vertical="center" wrapText="1"/>
    </xf>
    <xf numFmtId="49" fontId="20" fillId="24" borderId="46" xfId="0" applyNumberFormat="1" applyFont="1" applyFill="1" applyBorder="1" applyAlignment="1">
      <alignment vertical="center" wrapText="1"/>
    </xf>
    <xf numFmtId="49" fontId="19" fillId="24" borderId="24" xfId="0" applyNumberFormat="1" applyFont="1" applyFill="1" applyBorder="1" applyAlignment="1">
      <alignment horizontal="center" vertical="center"/>
    </xf>
    <xf numFmtId="4" fontId="19" fillId="24" borderId="24" xfId="0" applyNumberFormat="1" applyFont="1" applyFill="1" applyBorder="1" applyAlignment="1">
      <alignment horizontal="right"/>
    </xf>
    <xf numFmtId="4" fontId="19" fillId="24" borderId="58" xfId="0" applyNumberFormat="1" applyFont="1" applyFill="1" applyBorder="1" applyAlignment="1">
      <alignment horizontal="right"/>
    </xf>
    <xf numFmtId="49" fontId="19" fillId="0" borderId="56" xfId="0" applyNumberFormat="1" applyFont="1" applyBorder="1" applyAlignment="1" applyProtection="1">
      <alignment horizontal="left" vertical="center" wrapText="1"/>
    </xf>
    <xf numFmtId="4" fontId="19" fillId="24" borderId="24" xfId="0" applyNumberFormat="1" applyFont="1" applyFill="1" applyBorder="1" applyAlignment="1" applyProtection="1">
      <alignment horizontal="right" vertical="center" wrapText="1"/>
    </xf>
    <xf numFmtId="4" fontId="19" fillId="24" borderId="25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/>
    <xf numFmtId="49" fontId="19" fillId="24" borderId="31" xfId="0" applyNumberFormat="1" applyFont="1" applyFill="1" applyBorder="1" applyAlignment="1">
      <alignment horizontal="center" vertical="center" wrapText="1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left" vertical="center" wrapText="1"/>
    </xf>
    <xf numFmtId="49" fontId="19" fillId="0" borderId="21" xfId="0" applyNumberFormat="1" applyFont="1" applyFill="1" applyBorder="1" applyAlignment="1">
      <alignment horizontal="center" vertical="center"/>
    </xf>
    <xf numFmtId="4" fontId="19" fillId="24" borderId="21" xfId="0" applyNumberFormat="1" applyFont="1" applyFill="1" applyBorder="1" applyAlignment="1"/>
    <xf numFmtId="4" fontId="19" fillId="24" borderId="45" xfId="0" applyNumberFormat="1" applyFont="1" applyFill="1" applyBorder="1" applyAlignment="1"/>
    <xf numFmtId="49" fontId="19" fillId="0" borderId="49" xfId="0" applyNumberFormat="1" applyFont="1" applyBorder="1" applyAlignment="1" applyProtection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showGridLines="0" tabSelected="1" view="pageBreakPreview" zoomScale="60" zoomScaleNormal="100" workbookViewId="0">
      <selection activeCell="O7" sqref="O7"/>
    </sheetView>
  </sheetViews>
  <sheetFormatPr defaultRowHeight="20.25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102" width="9.140625" style="2"/>
    <col min="103" max="104" width="72.140625" style="2" hidden="1" customWidth="1"/>
    <col min="105" max="16384" width="9.140625" style="2"/>
  </cols>
  <sheetData>
    <row r="1" spans="1:104">
      <c r="D1" s="2" t="s">
        <v>68</v>
      </c>
    </row>
    <row r="4" spans="1:104" s="1" customFormat="1" ht="57.75" customHeight="1">
      <c r="A4" s="101" t="s">
        <v>77</v>
      </c>
      <c r="B4" s="101"/>
      <c r="C4" s="101"/>
      <c r="D4" s="101"/>
    </row>
    <row r="5" spans="1:104" s="1" customFormat="1" ht="15.75" customHeight="1">
      <c r="A5" s="3" t="s">
        <v>69</v>
      </c>
    </row>
    <row r="6" spans="1:104" s="1" customFormat="1" ht="33.75" customHeight="1" thickBot="1">
      <c r="A6" s="102" t="s">
        <v>6</v>
      </c>
      <c r="B6" s="102"/>
      <c r="C6" s="102"/>
      <c r="D6" s="103"/>
    </row>
    <row r="7" spans="1:104" s="4" customFormat="1" ht="89.25" customHeight="1" thickBot="1">
      <c r="A7" s="104" t="s">
        <v>0</v>
      </c>
      <c r="B7" s="105" t="s">
        <v>7</v>
      </c>
      <c r="C7" s="105" t="s">
        <v>76</v>
      </c>
      <c r="D7" s="106" t="s">
        <v>43</v>
      </c>
    </row>
    <row r="8" spans="1:104" ht="33.75" customHeight="1" thickBot="1">
      <c r="A8" s="5">
        <v>1</v>
      </c>
      <c r="B8" s="6" t="s">
        <v>44</v>
      </c>
      <c r="C8" s="6" t="s">
        <v>12</v>
      </c>
      <c r="D8" s="7" t="s">
        <v>45</v>
      </c>
    </row>
    <row r="9" spans="1:104" ht="45" customHeight="1" thickBot="1">
      <c r="A9" s="107" t="s">
        <v>1</v>
      </c>
      <c r="B9" s="108" t="s">
        <v>4</v>
      </c>
      <c r="C9" s="109">
        <f>SUM(C10:C18)</f>
        <v>3289411.3600000003</v>
      </c>
      <c r="D9" s="110">
        <f>SUM(D10:D18)</f>
        <v>1283490.22</v>
      </c>
    </row>
    <row r="10" spans="1:104" ht="101.25" customHeight="1">
      <c r="A10" s="8" t="s">
        <v>13</v>
      </c>
      <c r="B10" s="9" t="s">
        <v>14</v>
      </c>
      <c r="C10" s="75">
        <v>11000</v>
      </c>
      <c r="D10" s="76">
        <v>6104.08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</row>
    <row r="11" spans="1:104" ht="101.25" customHeight="1">
      <c r="A11" s="11" t="s">
        <v>15</v>
      </c>
      <c r="B11" s="12" t="s">
        <v>16</v>
      </c>
      <c r="C11" s="77">
        <v>4000</v>
      </c>
      <c r="D11" s="78">
        <v>3554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</row>
    <row r="12" spans="1:104" ht="101.25" customHeight="1">
      <c r="A12" s="11" t="s">
        <v>17</v>
      </c>
      <c r="B12" s="12" t="s">
        <v>18</v>
      </c>
      <c r="C12" s="77">
        <v>29000</v>
      </c>
      <c r="D12" s="78">
        <v>3466.03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</row>
    <row r="13" spans="1:104" ht="101.25" customHeight="1">
      <c r="A13" s="11" t="s">
        <v>46</v>
      </c>
      <c r="B13" s="12" t="s">
        <v>18</v>
      </c>
      <c r="C13" s="77">
        <v>205000</v>
      </c>
      <c r="D13" s="78">
        <v>65773.070000000007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</row>
    <row r="14" spans="1:104" ht="101.25" customHeight="1">
      <c r="A14" s="11" t="s">
        <v>19</v>
      </c>
      <c r="B14" s="12" t="s">
        <v>20</v>
      </c>
      <c r="C14" s="77">
        <v>500</v>
      </c>
      <c r="D14" s="7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</row>
    <row r="15" spans="1:104" ht="101.25" customHeight="1">
      <c r="A15" s="111" t="s">
        <v>80</v>
      </c>
      <c r="B15" s="12" t="s">
        <v>70</v>
      </c>
      <c r="C15" s="77"/>
      <c r="D15" s="78">
        <v>14771.81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</row>
    <row r="16" spans="1:104" ht="101.25" customHeight="1">
      <c r="A16" s="11" t="s">
        <v>47</v>
      </c>
      <c r="B16" s="12" t="s">
        <v>48</v>
      </c>
      <c r="C16" s="77">
        <v>78400</v>
      </c>
      <c r="D16" s="78">
        <v>78400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</row>
    <row r="17" spans="1:104" ht="101.25" customHeight="1">
      <c r="A17" s="11" t="s">
        <v>21</v>
      </c>
      <c r="B17" s="12" t="s">
        <v>53</v>
      </c>
      <c r="C17" s="77">
        <v>1911511.36</v>
      </c>
      <c r="D17" s="78">
        <v>1111421.23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</row>
    <row r="18" spans="1:104" ht="101.25" customHeight="1" thickBot="1">
      <c r="A18" s="111" t="s">
        <v>81</v>
      </c>
      <c r="B18" s="84" t="s">
        <v>82</v>
      </c>
      <c r="C18" s="99">
        <v>1050000</v>
      </c>
      <c r="D18" s="10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</row>
    <row r="19" spans="1:104"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</row>
    <row r="20" spans="1:104"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</row>
    <row r="21" spans="1:104"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</row>
    <row r="22" spans="1:104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</row>
    <row r="23" spans="1:104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</row>
    <row r="24" spans="1:104" s="1" customFormat="1"/>
    <row r="25" spans="1:104" s="1" customFormat="1"/>
    <row r="26" spans="1:104" s="1" customFormat="1"/>
    <row r="27" spans="1:104" s="1" customFormat="1"/>
    <row r="28" spans="1:104" s="1" customFormat="1"/>
    <row r="29" spans="1:104" s="1" customFormat="1"/>
    <row r="30" spans="1:104" s="1" customFormat="1"/>
    <row r="31" spans="1:104" s="1" customFormat="1"/>
    <row r="32" spans="1:10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79"/>
  <sheetViews>
    <sheetView showGridLines="0" view="pageBreakPreview" topLeftCell="A12" zoomScale="80" zoomScaleNormal="100" zoomScaleSheetLayoutView="80" workbookViewId="0">
      <selection activeCell="W5" sqref="W5"/>
    </sheetView>
  </sheetViews>
  <sheetFormatPr defaultRowHeight="20.25"/>
  <cols>
    <col min="1" max="1" width="62.85546875" style="29" customWidth="1"/>
    <col min="2" max="2" width="44.42578125" style="29" customWidth="1"/>
    <col min="3" max="3" width="25.7109375" style="29" customWidth="1"/>
    <col min="4" max="4" width="24.42578125" style="29" customWidth="1"/>
    <col min="5" max="16384" width="9.140625" style="4"/>
  </cols>
  <sheetData>
    <row r="1" spans="1:77" ht="33.75" customHeight="1" thickBot="1">
      <c r="A1" s="79" t="s">
        <v>5</v>
      </c>
      <c r="B1" s="79"/>
      <c r="C1" s="79"/>
      <c r="D1" s="79"/>
    </row>
    <row r="2" spans="1:77" ht="69.75" customHeight="1" thickBot="1">
      <c r="A2" s="71" t="s">
        <v>0</v>
      </c>
      <c r="B2" s="63" t="s">
        <v>8</v>
      </c>
      <c r="C2" s="63" t="s">
        <v>75</v>
      </c>
      <c r="D2" s="72" t="s">
        <v>43</v>
      </c>
    </row>
    <row r="3" spans="1:77" ht="36.75" customHeight="1" thickBot="1">
      <c r="A3" s="14">
        <v>1</v>
      </c>
      <c r="B3" s="15" t="s">
        <v>44</v>
      </c>
      <c r="C3" s="15" t="s">
        <v>12</v>
      </c>
      <c r="D3" s="16" t="s">
        <v>45</v>
      </c>
    </row>
    <row r="4" spans="1:77" ht="39" customHeight="1" thickBot="1">
      <c r="A4" s="68" t="s">
        <v>2</v>
      </c>
      <c r="B4" s="69" t="s">
        <v>4</v>
      </c>
      <c r="C4" s="70">
        <f>C5+C11+C13+C15+C18+C21+C23</f>
        <v>3370826.49</v>
      </c>
      <c r="D4" s="70">
        <f>D5+D11+D13+D15+D18+D21+D23</f>
        <v>979581.98</v>
      </c>
    </row>
    <row r="5" spans="1:77" ht="37.5" customHeight="1" thickBot="1">
      <c r="A5" s="17" t="s">
        <v>9</v>
      </c>
      <c r="B5" s="18" t="s">
        <v>10</v>
      </c>
      <c r="C5" s="19">
        <f>SUM(C6:C10)</f>
        <v>1336067.75</v>
      </c>
      <c r="D5" s="20">
        <f>SUM(D6:D10)</f>
        <v>632727.62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</row>
    <row r="6" spans="1:77" ht="75" customHeight="1">
      <c r="A6" s="22" t="s">
        <v>11</v>
      </c>
      <c r="B6" s="23" t="s">
        <v>22</v>
      </c>
      <c r="C6" s="13">
        <v>461866.36</v>
      </c>
      <c r="D6" s="13">
        <v>260489.97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</row>
    <row r="7" spans="1:77" ht="84" customHeight="1">
      <c r="A7" s="24" t="s">
        <v>54</v>
      </c>
      <c r="B7" s="25" t="s">
        <v>55</v>
      </c>
      <c r="C7" s="13"/>
      <c r="D7" s="2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</row>
    <row r="8" spans="1:77" ht="96" customHeight="1">
      <c r="A8" s="24" t="s">
        <v>23</v>
      </c>
      <c r="B8" s="25" t="s">
        <v>24</v>
      </c>
      <c r="C8" s="13">
        <v>812792.39</v>
      </c>
      <c r="D8" s="13">
        <v>351161.45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</row>
    <row r="9" spans="1:77" ht="50.25" customHeight="1">
      <c r="A9" s="24" t="s">
        <v>51</v>
      </c>
      <c r="B9" s="25" t="s">
        <v>52</v>
      </c>
      <c r="C9" s="13"/>
      <c r="D9" s="2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</row>
    <row r="10" spans="1:77" ht="40.5" customHeight="1" thickBot="1">
      <c r="A10" s="66" t="s">
        <v>25</v>
      </c>
      <c r="B10" s="67" t="s">
        <v>26</v>
      </c>
      <c r="C10" s="13">
        <f>42409+19000</f>
        <v>61409</v>
      </c>
      <c r="D10" s="13">
        <v>21076.2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</row>
    <row r="11" spans="1:77" ht="40.5" customHeight="1" thickBot="1">
      <c r="A11" s="17" t="s">
        <v>27</v>
      </c>
      <c r="B11" s="18" t="s">
        <v>28</v>
      </c>
      <c r="C11" s="27">
        <f>SUM(C12)</f>
        <v>100000</v>
      </c>
      <c r="D11" s="20">
        <f>SUM(D12)</f>
        <v>38423.06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</row>
    <row r="12" spans="1:77" ht="40.5" customHeight="1" thickBot="1">
      <c r="A12" s="66" t="s">
        <v>29</v>
      </c>
      <c r="B12" s="67" t="s">
        <v>30</v>
      </c>
      <c r="C12" s="13">
        <v>100000</v>
      </c>
      <c r="D12" s="13">
        <v>38423.06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</row>
    <row r="13" spans="1:77" ht="40.5" customHeight="1" thickBot="1">
      <c r="A13" s="17" t="s">
        <v>74</v>
      </c>
      <c r="B13" s="18" t="s">
        <v>71</v>
      </c>
      <c r="C13" s="27">
        <f>SUM(C14)</f>
        <v>0</v>
      </c>
      <c r="D13" s="20">
        <f>SUM(D14)</f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ht="40.5" customHeight="1" thickBot="1">
      <c r="A14" s="64" t="s">
        <v>73</v>
      </c>
      <c r="B14" s="65" t="s">
        <v>72</v>
      </c>
      <c r="C14" s="73"/>
      <c r="D14" s="7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ht="40.5" customHeight="1" thickBot="1">
      <c r="A15" s="17" t="s">
        <v>31</v>
      </c>
      <c r="B15" s="18" t="s">
        <v>32</v>
      </c>
      <c r="C15" s="19">
        <f>SUM(C16:C17)</f>
        <v>117034.52</v>
      </c>
      <c r="D15" s="20">
        <f>SUM(D16:D17)</f>
        <v>68775.89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</row>
    <row r="16" spans="1:77" ht="40.5" customHeight="1">
      <c r="A16" s="22" t="s">
        <v>49</v>
      </c>
      <c r="B16" s="23" t="s">
        <v>50</v>
      </c>
      <c r="C16" s="13">
        <v>105034.52</v>
      </c>
      <c r="D16" s="13">
        <v>68775.89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</row>
    <row r="17" spans="1:77" ht="40.5" customHeight="1" thickBot="1">
      <c r="A17" s="60" t="s">
        <v>56</v>
      </c>
      <c r="B17" s="28" t="s">
        <v>57</v>
      </c>
      <c r="C17" s="13">
        <v>12000</v>
      </c>
      <c r="D17" s="13"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</row>
    <row r="18" spans="1:77" ht="40.5" customHeight="1" thickBot="1">
      <c r="A18" s="17" t="s">
        <v>33</v>
      </c>
      <c r="B18" s="18" t="s">
        <v>34</v>
      </c>
      <c r="C18" s="19">
        <f>C19+C20</f>
        <v>1717724.22</v>
      </c>
      <c r="D18" s="20">
        <f>D19+D20</f>
        <v>139655.41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</row>
    <row r="19" spans="1:77" ht="40.5" customHeight="1">
      <c r="A19" s="22" t="s">
        <v>35</v>
      </c>
      <c r="B19" s="23" t="s">
        <v>36</v>
      </c>
      <c r="C19" s="13">
        <v>180003</v>
      </c>
      <c r="D19" s="13">
        <v>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</row>
    <row r="20" spans="1:77" ht="40.5" customHeight="1" thickBot="1">
      <c r="A20" s="81" t="s">
        <v>37</v>
      </c>
      <c r="B20" s="82" t="s">
        <v>38</v>
      </c>
      <c r="C20" s="83">
        <v>1537721.22</v>
      </c>
      <c r="D20" s="83">
        <v>139655.41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</row>
    <row r="21" spans="1:77" ht="40.5" customHeight="1" thickBot="1">
      <c r="A21" s="85" t="s">
        <v>39</v>
      </c>
      <c r="B21" s="86" t="s">
        <v>40</v>
      </c>
      <c r="C21" s="19">
        <f>SUM(C22)</f>
        <v>0</v>
      </c>
      <c r="D21" s="20">
        <f>SUM(D22)</f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</row>
    <row r="22" spans="1:77" ht="40.5" customHeight="1" thickBot="1">
      <c r="A22" s="87" t="s">
        <v>41</v>
      </c>
      <c r="B22" s="88" t="s">
        <v>42</v>
      </c>
      <c r="C22" s="89">
        <v>0</v>
      </c>
      <c r="D22" s="90"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</row>
    <row r="23" spans="1:77" ht="38.25" customHeight="1" thickBot="1">
      <c r="A23" s="93" t="s">
        <v>78</v>
      </c>
      <c r="B23" s="86" t="s">
        <v>79</v>
      </c>
      <c r="C23" s="19">
        <f>SUM(C24)</f>
        <v>100000</v>
      </c>
      <c r="D23" s="92">
        <f>SUM(D24)</f>
        <v>100000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</row>
    <row r="24" spans="1:77" ht="40.5" customHeight="1" thickBot="1">
      <c r="A24" s="98" t="s">
        <v>78</v>
      </c>
      <c r="B24" s="91" t="s">
        <v>79</v>
      </c>
      <c r="C24" s="13">
        <v>100000</v>
      </c>
      <c r="D24" s="13">
        <v>100000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</row>
    <row r="25" spans="1:77" ht="40.5" customHeight="1" thickBot="1">
      <c r="A25" s="94" t="s">
        <v>3</v>
      </c>
      <c r="B25" s="95" t="s">
        <v>4</v>
      </c>
      <c r="C25" s="96"/>
      <c r="D25" s="9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</row>
    <row r="26" spans="1:77"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</row>
    <row r="27" spans="1:77"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</row>
    <row r="28" spans="1:77"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</row>
    <row r="29" spans="1:77"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</row>
    <row r="30" spans="1:77"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</row>
    <row r="31" spans="1:77"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</row>
    <row r="32" spans="1:77"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</row>
    <row r="33" spans="5:77"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</row>
    <row r="34" spans="5:77"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</row>
    <row r="35" spans="5:77"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</row>
    <row r="36" spans="5:77"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</row>
    <row r="37" spans="5:77"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</row>
    <row r="38" spans="5:77"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</row>
    <row r="39" spans="5:77"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</row>
    <row r="40" spans="5:77"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</row>
    <row r="41" spans="5:77"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</row>
    <row r="42" spans="5:77"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</row>
    <row r="43" spans="5:77"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</row>
    <row r="44" spans="5:77"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</row>
    <row r="45" spans="5:77"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</row>
    <row r="46" spans="5:77"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</row>
    <row r="47" spans="5:77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</row>
    <row r="48" spans="5:77"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</row>
    <row r="49" spans="5:77"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</row>
    <row r="50" spans="5:77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</row>
    <row r="51" spans="5:77"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</row>
    <row r="52" spans="5:77"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</row>
    <row r="53" spans="5:77"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</row>
    <row r="54" spans="5:77"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</row>
    <row r="55" spans="5:77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</row>
    <row r="56" spans="5:77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</row>
    <row r="57" spans="5:77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</row>
    <row r="58" spans="5:77"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</row>
    <row r="59" spans="5:77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</row>
    <row r="60" spans="5:77"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</row>
    <row r="61" spans="5:77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</row>
    <row r="62" spans="5:77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</row>
    <row r="63" spans="5:77"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</row>
    <row r="64" spans="5:77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</row>
    <row r="65" spans="1:77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</row>
    <row r="66" spans="1:77"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</row>
    <row r="67" spans="1:77"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</row>
    <row r="68" spans="1:77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</row>
    <row r="69" spans="1:77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</row>
    <row r="70" spans="1:77"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</row>
    <row r="71" spans="1:77"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</row>
    <row r="72" spans="1:77"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</row>
    <row r="73" spans="1:77"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</row>
    <row r="74" spans="1:77"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</row>
    <row r="75" spans="1:77"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</row>
    <row r="76" spans="1:77"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</row>
    <row r="77" spans="1:77"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</row>
    <row r="78" spans="1:77"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</row>
    <row r="79" spans="1:77" s="30" customFormat="1" ht="14.25" customHeight="1">
      <c r="A79" s="29"/>
      <c r="B79" s="29"/>
      <c r="C79" s="29"/>
      <c r="D79" s="29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5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Normal="100" zoomScaleSheetLayoutView="90" workbookViewId="0">
      <selection activeCell="G5" sqref="G5"/>
    </sheetView>
  </sheetViews>
  <sheetFormatPr defaultRowHeight="20.25"/>
  <cols>
    <col min="1" max="1" width="47.140625" style="50" customWidth="1"/>
    <col min="2" max="2" width="40.85546875" style="50" customWidth="1"/>
    <col min="3" max="4" width="23.42578125" style="50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80" t="s">
        <v>58</v>
      </c>
      <c r="B1" s="80"/>
      <c r="C1" s="80"/>
      <c r="D1" s="80"/>
    </row>
    <row r="2" spans="1:176" s="1" customFormat="1" ht="34.9" customHeight="1" thickBot="1">
      <c r="A2" s="31"/>
      <c r="B2" s="31"/>
      <c r="C2" s="31"/>
      <c r="D2" s="31"/>
    </row>
    <row r="3" spans="1:176" ht="98.25" customHeight="1" thickBot="1">
      <c r="A3" s="32" t="s">
        <v>0</v>
      </c>
      <c r="B3" s="33" t="s">
        <v>59</v>
      </c>
      <c r="C3" s="34" t="s">
        <v>60</v>
      </c>
      <c r="D3" s="35" t="s">
        <v>43</v>
      </c>
    </row>
    <row r="4" spans="1:176" ht="27.75" customHeight="1" thickBot="1">
      <c r="A4" s="56">
        <v>1</v>
      </c>
      <c r="B4" s="57" t="s">
        <v>44</v>
      </c>
      <c r="C4" s="58" t="s">
        <v>12</v>
      </c>
      <c r="D4" s="59" t="s">
        <v>45</v>
      </c>
    </row>
    <row r="5" spans="1:176" s="38" customFormat="1" ht="82.5" customHeight="1">
      <c r="A5" s="52" t="s">
        <v>61</v>
      </c>
      <c r="B5" s="53" t="s">
        <v>62</v>
      </c>
      <c r="C5" s="54">
        <f>G5</f>
        <v>-81415.129999999888</v>
      </c>
      <c r="D5" s="55">
        <f>H5</f>
        <v>303908.24</v>
      </c>
      <c r="E5" s="36"/>
      <c r="F5" s="36"/>
      <c r="G5" s="37">
        <f>Доходы!C9-Расходы!C4</f>
        <v>-81415.129999999888</v>
      </c>
      <c r="H5" s="37">
        <f>Доходы!D9-Расходы!D4</f>
        <v>303908.24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</row>
    <row r="6" spans="1:176" ht="42" hidden="1" customHeight="1">
      <c r="A6" s="39" t="s">
        <v>63</v>
      </c>
      <c r="B6" s="40" t="s">
        <v>64</v>
      </c>
      <c r="C6" s="41">
        <v>0</v>
      </c>
      <c r="D6" s="42">
        <v>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</row>
    <row r="7" spans="1:176" ht="47.25" customHeight="1">
      <c r="A7" s="39" t="s">
        <v>65</v>
      </c>
      <c r="B7" s="40" t="s">
        <v>66</v>
      </c>
      <c r="C7" s="61">
        <f>G5</f>
        <v>-81415.129999999888</v>
      </c>
      <c r="D7" s="62">
        <f>H5</f>
        <v>303908.24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</row>
    <row r="8" spans="1:176" ht="63" customHeight="1" thickBot="1">
      <c r="A8" s="44" t="s">
        <v>67</v>
      </c>
      <c r="B8" s="45" t="s">
        <v>4</v>
      </c>
      <c r="C8" s="54">
        <f>G5</f>
        <v>-81415.129999999888</v>
      </c>
      <c r="D8" s="55">
        <f>H5</f>
        <v>303908.24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</row>
    <row r="9" spans="1:176" s="49" customFormat="1">
      <c r="A9" s="46"/>
      <c r="B9" s="47"/>
      <c r="C9" s="48"/>
      <c r="D9" s="4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</row>
    <row r="12" spans="1:176">
      <c r="C12" s="51"/>
      <c r="D12" s="51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2021-10-20T10:33:01Z</cp:lastPrinted>
  <dcterms:created xsi:type="dcterms:W3CDTF">2005-02-01T12:32:18Z</dcterms:created>
  <dcterms:modified xsi:type="dcterms:W3CDTF">2021-10-20T10:40:08Z</dcterms:modified>
</cp:coreProperties>
</file>